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wley\Documents\dhawley Web\FIN361\2012Updates\CH1\"/>
    </mc:Choice>
  </mc:AlternateContent>
  <bookViews>
    <workbookView xWindow="1290" yWindow="0" windowWidth="21750" windowHeight="9690"/>
  </bookViews>
  <sheets>
    <sheet name="Problem 1" sheetId="1" r:id="rId1"/>
    <sheet name="Problem 2" sheetId="2" r:id="rId2"/>
    <sheet name="Problem 3" sheetId="3" r:id="rId3"/>
  </sheets>
  <calcPr calcId="152511"/>
</workbook>
</file>

<file path=xl/calcChain.xml><?xml version="1.0" encoding="utf-8"?>
<calcChain xmlns="http://schemas.openxmlformats.org/spreadsheetml/2006/main">
  <c r="J8" i="3" l="1"/>
  <c r="K8" i="3"/>
  <c r="L8" i="3"/>
  <c r="J9" i="3"/>
  <c r="K9" i="3"/>
  <c r="L9" i="3"/>
  <c r="I9" i="3"/>
  <c r="I8" i="3"/>
  <c r="E9" i="1" l="1"/>
  <c r="F9" i="1"/>
  <c r="C8" i="3" l="1"/>
  <c r="F9" i="3"/>
  <c r="E9" i="3"/>
  <c r="D9" i="3"/>
  <c r="C9" i="3"/>
  <c r="C14" i="3" s="1"/>
  <c r="F8" i="3"/>
  <c r="E8" i="3"/>
  <c r="D8" i="3"/>
  <c r="G7" i="3"/>
  <c r="F7" i="3"/>
  <c r="E7" i="3"/>
  <c r="D7" i="3"/>
  <c r="C7" i="3"/>
  <c r="D13" i="3" l="1"/>
  <c r="C13" i="3"/>
  <c r="D14" i="3"/>
  <c r="C9" i="2"/>
  <c r="D9" i="2"/>
  <c r="J9" i="2" s="1"/>
  <c r="E9" i="2"/>
  <c r="K9" i="2" s="1"/>
  <c r="F9" i="2"/>
  <c r="L9" i="2" s="1"/>
  <c r="C8" i="2"/>
  <c r="D8" i="2"/>
  <c r="J8" i="2" s="1"/>
  <c r="E8" i="2"/>
  <c r="K8" i="2" s="1"/>
  <c r="F8" i="2"/>
  <c r="L8" i="2" s="1"/>
  <c r="D7" i="2"/>
  <c r="E7" i="2"/>
  <c r="F7" i="2"/>
  <c r="G7" i="2"/>
  <c r="C7" i="2"/>
  <c r="F13" i="1"/>
  <c r="E8" i="1"/>
  <c r="F8" i="1" s="1"/>
  <c r="E10" i="1"/>
  <c r="F10" i="1" s="1"/>
  <c r="E11" i="1"/>
  <c r="F11" i="1" s="1"/>
  <c r="E7" i="1"/>
  <c r="F14" i="1" l="1"/>
  <c r="F7" i="1"/>
  <c r="F15" i="1" s="1"/>
  <c r="C12" i="2"/>
  <c r="I9" i="2"/>
  <c r="D13" i="2" s="1"/>
  <c r="C13" i="2"/>
  <c r="I8" i="2"/>
  <c r="D12" i="2" s="1"/>
</calcChain>
</file>

<file path=xl/sharedStrings.xml><?xml version="1.0" encoding="utf-8"?>
<sst xmlns="http://schemas.openxmlformats.org/spreadsheetml/2006/main" count="39" uniqueCount="25">
  <si>
    <t xml:space="preserve">Problem 1: </t>
  </si>
  <si>
    <t>APPL Stock Prices</t>
  </si>
  <si>
    <t>Date</t>
  </si>
  <si>
    <t>Price</t>
  </si>
  <si>
    <t>Annual
% Return</t>
  </si>
  <si>
    <t>5-Year Holding Period Return</t>
  </si>
  <si>
    <t>Arithmetic Average Annual Return</t>
  </si>
  <si>
    <t>Geometic (Compound) Annual Return</t>
  </si>
  <si>
    <t>Line Chart</t>
  </si>
  <si>
    <t>Scatter Chart</t>
  </si>
  <si>
    <t>Part E (experimenting with formatting) is left to you.</t>
  </si>
  <si>
    <t>Fiscal Year</t>
  </si>
  <si>
    <t>Total Revenue</t>
  </si>
  <si>
    <t>Net Income</t>
  </si>
  <si>
    <t>Net Profit Margin</t>
  </si>
  <si>
    <t>Annual % Change in Revenue</t>
  </si>
  <si>
    <t>Annual % Change in Net Income</t>
  </si>
  <si>
    <t>N/A</t>
  </si>
  <si>
    <t>Problem 2: Chevron</t>
  </si>
  <si>
    <t>Price relative returns for Geomean function</t>
  </si>
  <si>
    <t>Average Growth Rate for Revenue</t>
  </si>
  <si>
    <t>Average Growth Rate for Net Income</t>
  </si>
  <si>
    <t>Arithmetic</t>
  </si>
  <si>
    <t>Geometric</t>
  </si>
  <si>
    <t>Problem 3: Qualcomm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</si>
</sst>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.000_);_(* \(#,##0.000\);_(* &quot;-&quot;??_);_(@_)"/>
    <numFmt numFmtId="167" formatCode="_(* #,##0.0000_);_(* \(#,##0.0000\);_(* &quot;-&quot;??_);_(@_)"/>
    <numFmt numFmtId="168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/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left" vertical="center"/>
    </xf>
    <xf numFmtId="165" fontId="5" fillId="3" borderId="13" xfId="0" applyNumberFormat="1" applyFont="1" applyFill="1" applyBorder="1" applyAlignment="1">
      <alignment horizontal="left" vertical="center" indent="1"/>
    </xf>
    <xf numFmtId="0" fontId="5" fillId="3" borderId="14" xfId="0" applyNumberFormat="1" applyFont="1" applyFill="1" applyBorder="1" applyAlignment="1">
      <alignment horizontal="center" vertical="center"/>
    </xf>
    <xf numFmtId="0" fontId="5" fillId="3" borderId="15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/>
    </xf>
    <xf numFmtId="41" fontId="7" fillId="0" borderId="1" xfId="0" applyNumberFormat="1" applyFont="1" applyBorder="1" applyAlignment="1">
      <alignment horizontal="left" vertical="center"/>
    </xf>
    <xf numFmtId="41" fontId="7" fillId="0" borderId="5" xfId="0" applyNumberFormat="1" applyFont="1" applyBorder="1" applyAlignment="1">
      <alignment horizontal="left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165" fontId="8" fillId="0" borderId="0" xfId="0" applyNumberFormat="1" applyFont="1"/>
    <xf numFmtId="0" fontId="2" fillId="4" borderId="12" xfId="0" applyFont="1" applyFill="1" applyBorder="1"/>
    <xf numFmtId="166" fontId="2" fillId="0" borderId="0" xfId="2" applyNumberFormat="1" applyFont="1"/>
    <xf numFmtId="165" fontId="6" fillId="0" borderId="0" xfId="0" applyNumberFormat="1" applyFont="1" applyBorder="1" applyAlignment="1">
      <alignment horizontal="left" vertical="center"/>
    </xf>
    <xf numFmtId="164" fontId="7" fillId="0" borderId="0" xfId="1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2" applyFont="1"/>
    <xf numFmtId="10" fontId="0" fillId="0" borderId="0" xfId="1" applyNumberFormat="1" applyFont="1"/>
    <xf numFmtId="10" fontId="7" fillId="0" borderId="0" xfId="1" applyNumberFormat="1" applyFont="1" applyBorder="1" applyAlignment="1">
      <alignment horizontal="center" vertical="center"/>
    </xf>
    <xf numFmtId="167" fontId="0" fillId="0" borderId="0" xfId="2" applyNumberFormat="1" applyFont="1"/>
    <xf numFmtId="168" fontId="0" fillId="0" borderId="0" xfId="1" applyNumberFormat="1" applyFont="1"/>
    <xf numFmtId="165" fontId="6" fillId="0" borderId="2" xfId="0" applyNumberFormat="1" applyFont="1" applyBorder="1" applyAlignment="1">
      <alignment horizontal="left" vertical="center"/>
    </xf>
    <xf numFmtId="41" fontId="7" fillId="0" borderId="8" xfId="0" applyNumberFormat="1" applyFont="1" applyBorder="1" applyAlignment="1">
      <alignment horizontal="left" vertical="center"/>
    </xf>
    <xf numFmtId="41" fontId="7" fillId="0" borderId="3" xfId="0" applyNumberFormat="1" applyFont="1" applyBorder="1" applyAlignment="1">
      <alignment horizontal="left" vertical="center"/>
    </xf>
    <xf numFmtId="165" fontId="6" fillId="0" borderId="6" xfId="0" applyNumberFormat="1" applyFont="1" applyBorder="1" applyAlignment="1">
      <alignment vertical="center"/>
    </xf>
    <xf numFmtId="164" fontId="7" fillId="0" borderId="6" xfId="1" applyNumberFormat="1" applyFont="1" applyBorder="1" applyAlignment="1">
      <alignment horizontal="left" vertical="center" indent="3"/>
    </xf>
    <xf numFmtId="10" fontId="7" fillId="0" borderId="9" xfId="1" applyNumberFormat="1" applyFont="1" applyBorder="1" applyAlignment="1">
      <alignment horizontal="center" vertical="center"/>
    </xf>
    <xf numFmtId="10" fontId="7" fillId="0" borderId="7" xfId="1" applyNumberFormat="1" applyFont="1" applyBorder="1" applyAlignment="1">
      <alignment horizontal="center" vertical="center"/>
    </xf>
    <xf numFmtId="164" fontId="7" fillId="0" borderId="10" xfId="1" applyNumberFormat="1" applyFont="1" applyBorder="1" applyAlignment="1">
      <alignment horizontal="left" vertical="center" indent="3"/>
    </xf>
    <xf numFmtId="10" fontId="7" fillId="0" borderId="11" xfId="1" applyNumberFormat="1" applyFont="1" applyBorder="1" applyAlignment="1">
      <alignment horizontal="center" vertical="center"/>
    </xf>
    <xf numFmtId="10" fontId="7" fillId="0" borderId="12" xfId="1" applyNumberFormat="1" applyFont="1" applyBorder="1" applyAlignment="1">
      <alignment horizontal="center" vertical="center"/>
    </xf>
    <xf numFmtId="165" fontId="9" fillId="3" borderId="13" xfId="0" applyNumberFormat="1" applyFont="1" applyFill="1" applyBorder="1" applyAlignment="1">
      <alignment horizontal="left" vertical="center" indent="1"/>
    </xf>
    <xf numFmtId="164" fontId="7" fillId="0" borderId="2" xfId="1" applyNumberFormat="1" applyFont="1" applyBorder="1" applyAlignment="1">
      <alignment horizontal="left" vertical="center" indent="3"/>
    </xf>
    <xf numFmtId="10" fontId="7" fillId="0" borderId="8" xfId="1" applyNumberFormat="1" applyFont="1" applyBorder="1" applyAlignment="1">
      <alignment horizontal="center" vertical="center"/>
    </xf>
    <xf numFmtId="10" fontId="7" fillId="0" borderId="3" xfId="1" applyNumberFormat="1" applyFont="1" applyBorder="1" applyAlignment="1">
      <alignment horizontal="center" vertical="center"/>
    </xf>
    <xf numFmtId="10" fontId="7" fillId="0" borderId="16" xfId="1" applyNumberFormat="1" applyFont="1" applyBorder="1" applyAlignment="1">
      <alignment horizontal="center" vertical="center"/>
    </xf>
    <xf numFmtId="10" fontId="7" fillId="0" borderId="17" xfId="1" applyNumberFormat="1" applyFont="1" applyBorder="1" applyAlignment="1">
      <alignment horizontal="center" vertical="center"/>
    </xf>
    <xf numFmtId="164" fontId="0" fillId="0" borderId="0" xfId="2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APPL Stock Price </a:t>
            </a:r>
          </a:p>
          <a:p>
            <a:pPr>
              <a:defRPr/>
            </a:pPr>
            <a:r>
              <a:rPr lang="en-US"/>
              <a:t>2006</a:t>
            </a:r>
            <a:r>
              <a:rPr lang="en-US" baseline="0"/>
              <a:t> - 2011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'Problem 1'!$D$5</c:f>
              <c:strCache>
                <c:ptCount val="1"/>
                <c:pt idx="0">
                  <c:v>Price</c:v>
                </c:pt>
              </c:strCache>
            </c:strRef>
          </c:tx>
          <c:cat>
            <c:numRef>
              <c:f>'Problem 1'!$C$6:$C$11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'Problem 1'!$D$6:$D$11</c:f>
              <c:numCache>
                <c:formatCode>General</c:formatCode>
                <c:ptCount val="6"/>
                <c:pt idx="0">
                  <c:v>59.77</c:v>
                </c:pt>
                <c:pt idx="1">
                  <c:v>121.19</c:v>
                </c:pt>
                <c:pt idx="2">
                  <c:v>188.75</c:v>
                </c:pt>
                <c:pt idx="3">
                  <c:v>135.81</c:v>
                </c:pt>
                <c:pt idx="4">
                  <c:v>256.88</c:v>
                </c:pt>
                <c:pt idx="5">
                  <c:v>337.41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42624"/>
        <c:axId val="177593896"/>
      </c:lineChart>
      <c:catAx>
        <c:axId val="1148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593896"/>
        <c:crosses val="autoZero"/>
        <c:auto val="1"/>
        <c:lblAlgn val="ctr"/>
        <c:lblOffset val="100"/>
        <c:noMultiLvlLbl val="0"/>
      </c:catAx>
      <c:valAx>
        <c:axId val="17759389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4842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APPL Stock Price </a:t>
            </a:r>
          </a:p>
          <a:p>
            <a:pPr>
              <a:defRPr/>
            </a:pPr>
            <a:r>
              <a:rPr lang="en-US"/>
              <a:t>2006</a:t>
            </a:r>
            <a:r>
              <a:rPr lang="en-US" baseline="0"/>
              <a:t> - 2011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'Problem 1'!$D$5</c:f>
              <c:strCache>
                <c:ptCount val="1"/>
                <c:pt idx="0">
                  <c:v>Price</c:v>
                </c:pt>
              </c:strCache>
            </c:strRef>
          </c:tx>
          <c:xVal>
            <c:numRef>
              <c:f>'Problem 1'!$C$6:$C$11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xVal>
          <c:yVal>
            <c:numRef>
              <c:f>'Problem 1'!$D$6:$D$11</c:f>
              <c:numCache>
                <c:formatCode>General</c:formatCode>
                <c:ptCount val="6"/>
                <c:pt idx="0">
                  <c:v>59.77</c:v>
                </c:pt>
                <c:pt idx="1">
                  <c:v>121.19</c:v>
                </c:pt>
                <c:pt idx="2">
                  <c:v>188.75</c:v>
                </c:pt>
                <c:pt idx="3">
                  <c:v>135.81</c:v>
                </c:pt>
                <c:pt idx="4">
                  <c:v>256.88</c:v>
                </c:pt>
                <c:pt idx="5">
                  <c:v>337.41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272464"/>
        <c:axId val="177391488"/>
      </c:scatterChart>
      <c:valAx>
        <c:axId val="17727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391488"/>
        <c:crosses val="autoZero"/>
        <c:crossBetween val="midCat"/>
      </c:valAx>
      <c:valAx>
        <c:axId val="17739148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77272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solidFill>
                  <a:schemeClr val="tx2">
                    <a:lumMod val="75000"/>
                  </a:schemeClr>
                </a:solidFill>
              </a:rPr>
              <a:t>Chevron Total Revenue</a:t>
            </a:r>
            <a:r>
              <a:rPr lang="en-US" sz="2000" baseline="0">
                <a:solidFill>
                  <a:schemeClr val="tx2">
                    <a:lumMod val="75000"/>
                  </a:schemeClr>
                </a:solidFill>
              </a:rPr>
              <a:t> and Net Income</a:t>
            </a:r>
          </a:p>
          <a:p>
            <a:pPr>
              <a:defRPr/>
            </a:pPr>
            <a:r>
              <a:rPr lang="en-US" sz="2000" baseline="0">
                <a:solidFill>
                  <a:schemeClr val="tx2">
                    <a:lumMod val="75000"/>
                  </a:schemeClr>
                </a:solidFill>
              </a:rPr>
              <a:t>2006-2010</a:t>
            </a:r>
            <a:endParaRPr lang="en-US" sz="2000">
              <a:solidFill>
                <a:schemeClr val="tx2">
                  <a:lumMod val="75000"/>
                </a:schemeClr>
              </a:solidFill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'Problem 2'!$B$5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'Problem 2'!$C$4:$G$4</c:f>
              <c:numCache>
                <c:formatCode>General</c:formatCode>
                <c:ptCount val="5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  <c:pt idx="4">
                  <c:v>2006</c:v>
                </c:pt>
              </c:numCache>
            </c:numRef>
          </c:cat>
          <c:val>
            <c:numRef>
              <c:f>'Problem 2'!$C$5:$G$5</c:f>
              <c:numCache>
                <c:formatCode>_(* #,##0_);_(* \(#,##0\);_(* "-"_);_(@_)</c:formatCode>
                <c:ptCount val="5"/>
                <c:pt idx="0">
                  <c:v>198198</c:v>
                </c:pt>
                <c:pt idx="1">
                  <c:v>171636</c:v>
                </c:pt>
                <c:pt idx="2">
                  <c:v>264958</c:v>
                </c:pt>
                <c:pt idx="3">
                  <c:v>220904</c:v>
                </c:pt>
                <c:pt idx="4">
                  <c:v>204892</c:v>
                </c:pt>
              </c:numCache>
            </c:numRef>
          </c:val>
        </c:ser>
        <c:ser>
          <c:idx val="2"/>
          <c:order val="1"/>
          <c:tx>
            <c:strRef>
              <c:f>'Problem 2'!$B$6</c:f>
              <c:strCache>
                <c:ptCount val="1"/>
                <c:pt idx="0">
                  <c:v>Net Income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'Problem 2'!$C$4:$G$4</c:f>
              <c:numCache>
                <c:formatCode>General</c:formatCode>
                <c:ptCount val="5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  <c:pt idx="4">
                  <c:v>2006</c:v>
                </c:pt>
              </c:numCache>
            </c:numRef>
          </c:cat>
          <c:val>
            <c:numRef>
              <c:f>'Problem 2'!$C$6:$G$6</c:f>
              <c:numCache>
                <c:formatCode>_(* #,##0_);_(* \(#,##0\);_(* "-"_);_(@_)</c:formatCode>
                <c:ptCount val="5"/>
                <c:pt idx="0">
                  <c:v>19024</c:v>
                </c:pt>
                <c:pt idx="1">
                  <c:v>10483</c:v>
                </c:pt>
                <c:pt idx="2">
                  <c:v>23931</c:v>
                </c:pt>
                <c:pt idx="3">
                  <c:v>18688</c:v>
                </c:pt>
                <c:pt idx="4">
                  <c:v>17138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7511456"/>
        <c:axId val="177511840"/>
      </c:barChart>
      <c:catAx>
        <c:axId val="17751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7511840"/>
        <c:crosses val="autoZero"/>
        <c:auto val="1"/>
        <c:lblAlgn val="ctr"/>
        <c:lblOffset val="100"/>
        <c:noMultiLvlLbl val="0"/>
      </c:catAx>
      <c:valAx>
        <c:axId val="177511840"/>
        <c:scaling>
          <c:orientation val="minMax"/>
        </c:scaling>
        <c:delete val="0"/>
        <c:axPos val="l"/>
        <c:majorGridlines/>
        <c:numFmt formatCode="&quot;$&quot;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775114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solidFill>
                  <a:schemeClr val="tx2">
                    <a:lumMod val="75000"/>
                  </a:schemeClr>
                </a:solidFill>
              </a:rPr>
              <a:t>Qualcomm</a:t>
            </a:r>
            <a:r>
              <a:rPr lang="en-US" sz="2000" baseline="0">
                <a:solidFill>
                  <a:schemeClr val="tx2">
                    <a:lumMod val="75000"/>
                  </a:schemeClr>
                </a:solidFill>
              </a:rPr>
              <a:t> </a:t>
            </a:r>
            <a:r>
              <a:rPr lang="en-US" sz="2000">
                <a:solidFill>
                  <a:schemeClr val="tx2">
                    <a:lumMod val="75000"/>
                  </a:schemeClr>
                </a:solidFill>
              </a:rPr>
              <a:t>Total Revenue</a:t>
            </a:r>
            <a:r>
              <a:rPr lang="en-US" sz="2000" baseline="0">
                <a:solidFill>
                  <a:schemeClr val="tx2">
                    <a:lumMod val="75000"/>
                  </a:schemeClr>
                </a:solidFill>
              </a:rPr>
              <a:t> and Net Income</a:t>
            </a:r>
          </a:p>
          <a:p>
            <a:pPr>
              <a:defRPr/>
            </a:pPr>
            <a:r>
              <a:rPr lang="en-US" sz="2000" baseline="0">
                <a:solidFill>
                  <a:schemeClr val="tx2">
                    <a:lumMod val="75000"/>
                  </a:schemeClr>
                </a:solidFill>
              </a:rPr>
              <a:t>2006-2010</a:t>
            </a:r>
            <a:endParaRPr lang="en-US" sz="2000">
              <a:solidFill>
                <a:schemeClr val="tx2">
                  <a:lumMod val="75000"/>
                </a:schemeClr>
              </a:solidFill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'Problem 3'!$B$5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'Problem 3'!$C$4:$G$4</c:f>
              <c:numCache>
                <c:formatCode>General</c:formatCode>
                <c:ptCount val="5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  <c:pt idx="4">
                  <c:v>2006</c:v>
                </c:pt>
              </c:numCache>
            </c:numRef>
          </c:cat>
          <c:val>
            <c:numRef>
              <c:f>'Problem 3'!$C$5:$G$5</c:f>
              <c:numCache>
                <c:formatCode>_(* #,##0_);_(* \(#,##0\);_(* "-"_);_(@_)</c:formatCode>
                <c:ptCount val="5"/>
                <c:pt idx="0">
                  <c:v>10991</c:v>
                </c:pt>
                <c:pt idx="1">
                  <c:v>10416</c:v>
                </c:pt>
                <c:pt idx="2">
                  <c:v>11142</c:v>
                </c:pt>
                <c:pt idx="3">
                  <c:v>8871</c:v>
                </c:pt>
                <c:pt idx="4">
                  <c:v>7526</c:v>
                </c:pt>
              </c:numCache>
            </c:numRef>
          </c:val>
        </c:ser>
        <c:ser>
          <c:idx val="1"/>
          <c:order val="1"/>
          <c:tx>
            <c:strRef>
              <c:f>'Problem 3'!$B$6</c:f>
              <c:strCache>
                <c:ptCount val="1"/>
                <c:pt idx="0">
                  <c:v>Net Income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'Problem 3'!$C$4:$G$4</c:f>
              <c:numCache>
                <c:formatCode>General</c:formatCode>
                <c:ptCount val="5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  <c:pt idx="4">
                  <c:v>2006</c:v>
                </c:pt>
              </c:numCache>
            </c:numRef>
          </c:cat>
          <c:val>
            <c:numRef>
              <c:f>'Problem 3'!$C$6:$G$6</c:f>
              <c:numCache>
                <c:formatCode>_(* #,##0_);_(* \(#,##0\);_(* "-"_);_(@_)</c:formatCode>
                <c:ptCount val="5"/>
                <c:pt idx="0">
                  <c:v>3247</c:v>
                </c:pt>
                <c:pt idx="1">
                  <c:v>1592</c:v>
                </c:pt>
                <c:pt idx="2">
                  <c:v>3160</c:v>
                </c:pt>
                <c:pt idx="3">
                  <c:v>3303</c:v>
                </c:pt>
                <c:pt idx="4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7419032"/>
        <c:axId val="177619976"/>
      </c:barChart>
      <c:catAx>
        <c:axId val="17741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77619976"/>
        <c:crosses val="autoZero"/>
        <c:auto val="1"/>
        <c:lblAlgn val="ctr"/>
        <c:lblOffset val="100"/>
        <c:noMultiLvlLbl val="0"/>
      </c:catAx>
      <c:valAx>
        <c:axId val="177619976"/>
        <c:scaling>
          <c:orientation val="minMax"/>
        </c:scaling>
        <c:delete val="0"/>
        <c:axPos val="l"/>
        <c:majorGridlines/>
        <c:numFmt formatCode="&quot;$&quot;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77419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505239</xdr:colOff>
      <xdr:row>4</xdr:row>
      <xdr:rowOff>381000</xdr:rowOff>
    </xdr:from>
    <xdr:to>
      <xdr:col>11</xdr:col>
      <xdr:colOff>173934</xdr:colOff>
      <xdr:row>12</xdr:row>
      <xdr:rowOff>149087</xdr:rowOff>
    </xdr:to>
    <xdr:sp macro="" textlink="">
      <xdr:nvSpPr>
        <xdr:cNvPr id="3" name="Rectangular Callout 2"/>
        <xdr:cNvSpPr/>
      </xdr:nvSpPr>
      <xdr:spPr>
        <a:xfrm>
          <a:off x="5085522" y="1300370"/>
          <a:ext cx="2990021" cy="2178326"/>
        </a:xfrm>
        <a:prstGeom prst="wedgeRectCallout">
          <a:avLst>
            <a:gd name="adj1" fmla="val -63825"/>
            <a:gd name="adj2" fmla="val 656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 b="1"/>
            <a:t>Note: GEOMEAN</a:t>
          </a:r>
          <a:r>
            <a:rPr lang="en-US" sz="1600" b="1" baseline="0"/>
            <a:t> function  requires the price relative returns (1+r). They are computed here to be used in the GEOMEAN function below. Note that you still have to subtract 1 from the GEOMEAN result to get the actual average return.</a:t>
          </a:r>
        </a:p>
        <a:p>
          <a:pPr algn="ctr"/>
          <a:endParaRPr lang="en-US" sz="1600" b="1" baseline="0"/>
        </a:p>
        <a:p>
          <a:pPr algn="l"/>
          <a:endParaRPr lang="en-US" sz="1100"/>
        </a:p>
      </xdr:txBody>
    </xdr:sp>
    <xdr:clientData/>
  </xdr:twoCellAnchor>
  <xdr:twoCellAnchor>
    <xdr:from>
      <xdr:col>3</xdr:col>
      <xdr:colOff>790988</xdr:colOff>
      <xdr:row>18</xdr:row>
      <xdr:rowOff>164825</xdr:rowOff>
    </xdr:from>
    <xdr:to>
      <xdr:col>9</xdr:col>
      <xdr:colOff>517662</xdr:colOff>
      <xdr:row>33</xdr:row>
      <xdr:rowOff>174764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778565</xdr:colOff>
      <xdr:row>35</xdr:row>
      <xdr:rowOff>66261</xdr:rowOff>
    </xdr:from>
    <xdr:to>
      <xdr:col>9</xdr:col>
      <xdr:colOff>505239</xdr:colOff>
      <xdr:row>50</xdr:row>
      <xdr:rowOff>125896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358221</xdr:colOff>
      <xdr:row>15</xdr:row>
      <xdr:rowOff>135627</xdr:rowOff>
    </xdr:from>
    <xdr:to>
      <xdr:col>6</xdr:col>
      <xdr:colOff>715409</xdr:colOff>
      <xdr:row>38</xdr:row>
      <xdr:rowOff>183253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358221</xdr:colOff>
      <xdr:row>15</xdr:row>
      <xdr:rowOff>135627</xdr:rowOff>
    </xdr:from>
    <xdr:to>
      <xdr:col>6</xdr:col>
      <xdr:colOff>715409</xdr:colOff>
      <xdr:row>38</xdr:row>
      <xdr:rowOff>183253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tabSelected="1" zoomScale="115" zoomScaleNormal="115" workbookViewId="0">
      <selection activeCell="F5" sqref="F5"/>
    </sheetView>
  </sheetViews>
  <sheetFormatPr defaultColWidth="9.140625" defaultRowHeight="14.25" x14ac:dyDescent="0.2"/>
  <cols>
    <col min="1" max="1" width="4.85546875" style="1" customWidth="1"/>
    <col min="2" max="2" width="9.140625" style="1"/>
    <col min="3" max="4" width="13.42578125" style="1" customWidth="1"/>
    <col min="5" max="5" width="12.85546875" style="1" customWidth="1"/>
    <col min="6" max="6" width="14.85546875" style="1" customWidth="1"/>
    <col min="7" max="7" width="13" style="1" customWidth="1"/>
    <col min="8" max="16384" width="9.140625" style="1"/>
  </cols>
  <sheetData>
    <row r="2" spans="2:6" ht="17.45" x14ac:dyDescent="0.3">
      <c r="B2" s="4" t="s">
        <v>0</v>
      </c>
    </row>
    <row r="3" spans="2:6" ht="14.45" thickBot="1" x14ac:dyDescent="0.3"/>
    <row r="4" spans="2:6" ht="24.75" customHeight="1" x14ac:dyDescent="0.25">
      <c r="C4" s="59" t="s">
        <v>1</v>
      </c>
      <c r="D4" s="60"/>
      <c r="E4" s="61"/>
    </row>
    <row r="5" spans="2:6" ht="73.5" customHeight="1" thickBot="1" x14ac:dyDescent="0.3">
      <c r="C5" s="13" t="s">
        <v>2</v>
      </c>
      <c r="D5" s="14" t="s">
        <v>3</v>
      </c>
      <c r="E5" s="15" t="s">
        <v>4</v>
      </c>
    </row>
    <row r="6" spans="2:6" ht="17.25" customHeight="1" x14ac:dyDescent="0.25">
      <c r="C6" s="11">
        <v>2006</v>
      </c>
      <c r="D6" s="12">
        <v>59.77</v>
      </c>
      <c r="E6" s="31"/>
    </row>
    <row r="7" spans="2:6" ht="17.25" customHeight="1" x14ac:dyDescent="0.2">
      <c r="C7" s="2">
        <v>2007</v>
      </c>
      <c r="D7" s="7">
        <v>121.19</v>
      </c>
      <c r="E7" s="8">
        <f>(D7/D6)-1</f>
        <v>1.0276058223188889</v>
      </c>
      <c r="F7" s="32">
        <f>1+E7</f>
        <v>2.0276058223188889</v>
      </c>
    </row>
    <row r="8" spans="2:6" ht="17.25" customHeight="1" x14ac:dyDescent="0.2">
      <c r="C8" s="2">
        <v>2008</v>
      </c>
      <c r="D8" s="7">
        <v>188.75</v>
      </c>
      <c r="E8" s="8">
        <f t="shared" ref="E8:E11" si="0">(D8/D7)-1</f>
        <v>0.55747173859229315</v>
      </c>
      <c r="F8" s="32">
        <f t="shared" ref="F8:F11" si="1">1+E8</f>
        <v>1.5574717385922932</v>
      </c>
    </row>
    <row r="9" spans="2:6" ht="17.25" customHeight="1" x14ac:dyDescent="0.2">
      <c r="C9" s="2">
        <v>2009</v>
      </c>
      <c r="D9" s="7">
        <v>135.81</v>
      </c>
      <c r="E9" s="8">
        <f t="shared" si="0"/>
        <v>-0.28047682119205297</v>
      </c>
      <c r="F9" s="32">
        <f t="shared" si="1"/>
        <v>0.71952317880794703</v>
      </c>
    </row>
    <row r="10" spans="2:6" ht="17.25" customHeight="1" x14ac:dyDescent="0.2">
      <c r="C10" s="2">
        <v>2010</v>
      </c>
      <c r="D10" s="7">
        <v>256.88</v>
      </c>
      <c r="E10" s="8">
        <f t="shared" si="0"/>
        <v>0.89146601870259912</v>
      </c>
      <c r="F10" s="32">
        <f t="shared" si="1"/>
        <v>1.8914660187025991</v>
      </c>
    </row>
    <row r="11" spans="2:6" ht="17.25" customHeight="1" thickBot="1" x14ac:dyDescent="0.25">
      <c r="C11" s="3">
        <v>2011</v>
      </c>
      <c r="D11" s="9">
        <v>337.41</v>
      </c>
      <c r="E11" s="10">
        <f t="shared" si="0"/>
        <v>0.31349268140766129</v>
      </c>
      <c r="F11" s="32">
        <f t="shared" si="1"/>
        <v>1.3134926814076613</v>
      </c>
    </row>
    <row r="13" spans="2:6" x14ac:dyDescent="0.2">
      <c r="C13" s="1" t="s">
        <v>5</v>
      </c>
      <c r="F13" s="5">
        <f>D11/D6-1</f>
        <v>4.6451397021917353</v>
      </c>
    </row>
    <row r="14" spans="2:6" x14ac:dyDescent="0.2">
      <c r="C14" s="1" t="s">
        <v>6</v>
      </c>
      <c r="F14" s="6">
        <f>AVERAGE(E7:E11)</f>
        <v>0.50191188796587782</v>
      </c>
    </row>
    <row r="15" spans="2:6" x14ac:dyDescent="0.2">
      <c r="C15" s="1" t="s">
        <v>7</v>
      </c>
      <c r="F15" s="6">
        <f>GEOMEAN(F7:F11)-1</f>
        <v>0.41362734922083511</v>
      </c>
    </row>
    <row r="20" spans="3:3" ht="18" x14ac:dyDescent="0.25">
      <c r="C20" s="4" t="s">
        <v>8</v>
      </c>
    </row>
    <row r="38" spans="3:3" ht="18" x14ac:dyDescent="0.25">
      <c r="C38" s="4" t="s">
        <v>9</v>
      </c>
    </row>
    <row r="54" spans="5:5" ht="18" x14ac:dyDescent="0.25">
      <c r="E54" s="4" t="s">
        <v>10</v>
      </c>
    </row>
  </sheetData>
  <mergeCells count="1">
    <mergeCell ref="C4:E4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zoomScale="115" zoomScaleNormal="115" workbookViewId="0">
      <selection activeCell="B2" sqref="B2"/>
    </sheetView>
  </sheetViews>
  <sheetFormatPr defaultColWidth="9.140625" defaultRowHeight="15" x14ac:dyDescent="0.25"/>
  <cols>
    <col min="1" max="1" width="4.42578125" style="16" customWidth="1"/>
    <col min="2" max="2" width="35.42578125" style="16" customWidth="1"/>
    <col min="3" max="7" width="10.7109375" style="16" customWidth="1"/>
    <col min="8" max="8" width="9.140625" style="16"/>
    <col min="9" max="9" width="10.7109375" style="16" bestFit="1" customWidth="1"/>
    <col min="10" max="16384" width="9.140625" style="16"/>
  </cols>
  <sheetData>
    <row r="2" spans="2:12" ht="18.75" x14ac:dyDescent="0.3">
      <c r="B2" s="30" t="s">
        <v>18</v>
      </c>
    </row>
    <row r="3" spans="2:12" ht="15.75" thickBot="1" x14ac:dyDescent="0.3"/>
    <row r="4" spans="2:12" s="17" customFormat="1" ht="24" customHeight="1" thickBot="1" x14ac:dyDescent="0.3">
      <c r="B4" s="18" t="s">
        <v>11</v>
      </c>
      <c r="C4" s="19">
        <v>2010</v>
      </c>
      <c r="D4" s="19">
        <v>2009</v>
      </c>
      <c r="E4" s="19">
        <v>2008</v>
      </c>
      <c r="F4" s="19">
        <v>2007</v>
      </c>
      <c r="G4" s="20">
        <v>2006</v>
      </c>
    </row>
    <row r="5" spans="2:12" s="17" customFormat="1" ht="24" customHeight="1" x14ac:dyDescent="0.25">
      <c r="B5" s="42" t="s">
        <v>12</v>
      </c>
      <c r="C5" s="43">
        <v>198198</v>
      </c>
      <c r="D5" s="43">
        <v>171636</v>
      </c>
      <c r="E5" s="43">
        <v>264958</v>
      </c>
      <c r="F5" s="43">
        <v>220904</v>
      </c>
      <c r="G5" s="44">
        <v>204892</v>
      </c>
    </row>
    <row r="6" spans="2:12" s="17" customFormat="1" ht="24" customHeight="1" x14ac:dyDescent="0.25">
      <c r="B6" s="21" t="s">
        <v>13</v>
      </c>
      <c r="C6" s="22">
        <v>19024</v>
      </c>
      <c r="D6" s="22">
        <v>10483</v>
      </c>
      <c r="E6" s="22">
        <v>23931</v>
      </c>
      <c r="F6" s="22">
        <v>18688</v>
      </c>
      <c r="G6" s="23">
        <v>17138</v>
      </c>
      <c r="I6" s="16" t="s">
        <v>19</v>
      </c>
      <c r="J6" s="16"/>
      <c r="K6" s="16"/>
      <c r="L6" s="16"/>
    </row>
    <row r="7" spans="2:12" ht="24" customHeight="1" x14ac:dyDescent="0.25">
      <c r="B7" s="21" t="s">
        <v>14</v>
      </c>
      <c r="C7" s="24">
        <f>C6/C5</f>
        <v>9.5984823257550533E-2</v>
      </c>
      <c r="D7" s="24">
        <f t="shared" ref="D7:G7" si="0">D6/D5</f>
        <v>6.1076930247733578E-2</v>
      </c>
      <c r="E7" s="24">
        <f t="shared" si="0"/>
        <v>9.0319975241359013E-2</v>
      </c>
      <c r="F7" s="24">
        <f t="shared" si="0"/>
        <v>8.4597834353384277E-2</v>
      </c>
      <c r="G7" s="25">
        <f t="shared" si="0"/>
        <v>8.3644066142162701E-2</v>
      </c>
      <c r="I7" s="36">
        <v>2010</v>
      </c>
      <c r="J7" s="36">
        <v>2009</v>
      </c>
      <c r="K7" s="36">
        <v>2008</v>
      </c>
      <c r="L7" s="36">
        <v>2007</v>
      </c>
    </row>
    <row r="8" spans="2:12" ht="24" customHeight="1" x14ac:dyDescent="0.25">
      <c r="B8" s="26" t="s">
        <v>15</v>
      </c>
      <c r="C8" s="24">
        <f>C5/D5-1</f>
        <v>0.15475774313081181</v>
      </c>
      <c r="D8" s="24">
        <f>D5/E5-1</f>
        <v>-0.35221431321190533</v>
      </c>
      <c r="E8" s="24">
        <f>E5/F5-1</f>
        <v>0.19942599500235403</v>
      </c>
      <c r="F8" s="24">
        <f>F5/G5-1</f>
        <v>7.8148487983913384E-2</v>
      </c>
      <c r="G8" s="27" t="s">
        <v>17</v>
      </c>
      <c r="I8" s="37">
        <f t="shared" ref="I8:L9" si="1">1+C8</f>
        <v>1.1547577431308118</v>
      </c>
      <c r="J8" s="37">
        <f t="shared" si="1"/>
        <v>0.64778568678809467</v>
      </c>
      <c r="K8" s="37">
        <f t="shared" si="1"/>
        <v>1.199425995002354</v>
      </c>
      <c r="L8" s="37">
        <f t="shared" si="1"/>
        <v>1.0781484879839134</v>
      </c>
    </row>
    <row r="9" spans="2:12" ht="24" customHeight="1" thickBot="1" x14ac:dyDescent="0.3">
      <c r="B9" s="45" t="s">
        <v>16</v>
      </c>
      <c r="C9" s="28">
        <f t="shared" ref="C9:E9" si="2">C6/D6-1</f>
        <v>0.81474768673089759</v>
      </c>
      <c r="D9" s="28">
        <f t="shared" si="2"/>
        <v>-0.56194893652584521</v>
      </c>
      <c r="E9" s="28">
        <f t="shared" si="2"/>
        <v>0.28055436643835607</v>
      </c>
      <c r="F9" s="28">
        <f>F6/G6-1</f>
        <v>9.0442291982728351E-2</v>
      </c>
      <c r="G9" s="29" t="s">
        <v>17</v>
      </c>
      <c r="I9" s="37">
        <f t="shared" si="1"/>
        <v>1.8147476867308976</v>
      </c>
      <c r="J9" s="37">
        <f t="shared" si="1"/>
        <v>0.43805106347415479</v>
      </c>
      <c r="K9" s="37">
        <f t="shared" si="1"/>
        <v>1.2805543664383561</v>
      </c>
      <c r="L9" s="37">
        <f t="shared" si="1"/>
        <v>1.0904422919827284</v>
      </c>
    </row>
    <row r="10" spans="2:12" ht="24" customHeight="1" thickBot="1" x14ac:dyDescent="0.3">
      <c r="B10" s="33"/>
      <c r="C10" s="34"/>
      <c r="D10" s="34"/>
      <c r="E10" s="34"/>
      <c r="F10" s="34"/>
      <c r="G10" s="35"/>
    </row>
    <row r="11" spans="2:12" ht="24" customHeight="1" thickBot="1" x14ac:dyDescent="0.3">
      <c r="B11" s="18"/>
      <c r="C11" s="52" t="s">
        <v>22</v>
      </c>
      <c r="D11" s="52" t="s">
        <v>23</v>
      </c>
      <c r="E11" s="34"/>
      <c r="F11" s="34"/>
      <c r="G11" s="35"/>
      <c r="I11" s="41"/>
    </row>
    <row r="12" spans="2:12" ht="20.25" customHeight="1" x14ac:dyDescent="0.25">
      <c r="B12" s="49" t="s">
        <v>20</v>
      </c>
      <c r="C12" s="50">
        <f>AVERAGE(C8:F8)</f>
        <v>2.0029478226293473E-2</v>
      </c>
      <c r="D12" s="51">
        <f>GEOMEAN(I8:L8)-1</f>
        <v>-8.2697360422825383E-3</v>
      </c>
      <c r="E12" s="34"/>
      <c r="F12" s="34"/>
      <c r="G12" s="35"/>
    </row>
    <row r="13" spans="2:12" ht="20.25" customHeight="1" thickBot="1" x14ac:dyDescent="0.3">
      <c r="B13" s="46" t="s">
        <v>21</v>
      </c>
      <c r="C13" s="47">
        <f>AVERAGE(C9:F9)</f>
        <v>0.1559488521565342</v>
      </c>
      <c r="D13" s="48">
        <f>GEOMEAN(I9:L9)-1</f>
        <v>2.6444388249877049E-2</v>
      </c>
    </row>
    <row r="14" spans="2:12" ht="15.75" x14ac:dyDescent="0.25">
      <c r="B14" s="34"/>
      <c r="C14" s="39"/>
      <c r="D14" s="38"/>
    </row>
    <row r="15" spans="2:12" ht="15.75" x14ac:dyDescent="0.25">
      <c r="B15" s="34"/>
      <c r="C15" s="39"/>
      <c r="D15" s="38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zoomScale="115" zoomScaleNormal="115" workbookViewId="0">
      <selection activeCell="B2" sqref="B2"/>
    </sheetView>
  </sheetViews>
  <sheetFormatPr defaultColWidth="9.140625" defaultRowHeight="15" x14ac:dyDescent="0.25"/>
  <cols>
    <col min="1" max="1" width="4.42578125" style="16" customWidth="1"/>
    <col min="2" max="2" width="43.140625" style="16" customWidth="1"/>
    <col min="3" max="7" width="11.28515625" style="16" customWidth="1"/>
    <col min="8" max="16384" width="9.140625" style="16"/>
  </cols>
  <sheetData>
    <row r="2" spans="2:12" ht="18.75" x14ac:dyDescent="0.3">
      <c r="B2" s="30" t="s">
        <v>24</v>
      </c>
    </row>
    <row r="3" spans="2:12" ht="15.75" thickBot="1" x14ac:dyDescent="0.3"/>
    <row r="4" spans="2:12" s="17" customFormat="1" ht="24" customHeight="1" thickBot="1" x14ac:dyDescent="0.3">
      <c r="B4" s="18" t="s">
        <v>11</v>
      </c>
      <c r="C4" s="19">
        <v>2010</v>
      </c>
      <c r="D4" s="19">
        <v>2009</v>
      </c>
      <c r="E4" s="19">
        <v>2008</v>
      </c>
      <c r="F4" s="19">
        <v>2007</v>
      </c>
      <c r="G4" s="20">
        <v>2006</v>
      </c>
      <c r="I4" s="16" t="s">
        <v>19</v>
      </c>
      <c r="J4" s="16"/>
      <c r="K4" s="16"/>
      <c r="L4" s="16"/>
    </row>
    <row r="5" spans="2:12" s="17" customFormat="1" ht="24" customHeight="1" x14ac:dyDescent="0.25">
      <c r="B5" s="42" t="s">
        <v>12</v>
      </c>
      <c r="C5" s="43">
        <v>10991</v>
      </c>
      <c r="D5" s="43">
        <v>10416</v>
      </c>
      <c r="E5" s="43">
        <v>11142</v>
      </c>
      <c r="F5" s="43">
        <v>8871</v>
      </c>
      <c r="G5" s="44">
        <v>7526</v>
      </c>
      <c r="I5" s="36">
        <v>2010</v>
      </c>
      <c r="J5" s="36">
        <v>2009</v>
      </c>
      <c r="K5" s="36">
        <v>2008</v>
      </c>
      <c r="L5" s="36">
        <v>2007</v>
      </c>
    </row>
    <row r="6" spans="2:12" s="17" customFormat="1" ht="24" customHeight="1" x14ac:dyDescent="0.25">
      <c r="B6" s="21" t="s">
        <v>13</v>
      </c>
      <c r="C6" s="22">
        <v>3247</v>
      </c>
      <c r="D6" s="22">
        <v>1592</v>
      </c>
      <c r="E6" s="22">
        <v>3160</v>
      </c>
      <c r="F6" s="22">
        <v>3303</v>
      </c>
      <c r="G6" s="23">
        <v>2470</v>
      </c>
    </row>
    <row r="7" spans="2:12" ht="24" customHeight="1" x14ac:dyDescent="0.25">
      <c r="B7" s="21" t="s">
        <v>14</v>
      </c>
      <c r="C7" s="24">
        <f>C6/C5</f>
        <v>0.2954235283413702</v>
      </c>
      <c r="D7" s="24">
        <f t="shared" ref="D7:G7" si="0">D6/D5</f>
        <v>0.15284178187403993</v>
      </c>
      <c r="E7" s="24">
        <f t="shared" si="0"/>
        <v>0.28361155986357928</v>
      </c>
      <c r="F7" s="24">
        <f t="shared" si="0"/>
        <v>0.37233682786608047</v>
      </c>
      <c r="G7" s="25">
        <f t="shared" si="0"/>
        <v>0.32819558862609621</v>
      </c>
    </row>
    <row r="8" spans="2:12" ht="24" customHeight="1" x14ac:dyDescent="0.25">
      <c r="B8" s="26" t="s">
        <v>15</v>
      </c>
      <c r="C8" s="24">
        <f>C5/D5-1</f>
        <v>5.5203533026113583E-2</v>
      </c>
      <c r="D8" s="24">
        <f>D5/E5-1</f>
        <v>-6.515885837372104E-2</v>
      </c>
      <c r="E8" s="24">
        <f>E5/F5-1</f>
        <v>0.25600270544470738</v>
      </c>
      <c r="F8" s="24">
        <f>F5/G5-1</f>
        <v>0.17871379218708472</v>
      </c>
      <c r="G8" s="27" t="s">
        <v>17</v>
      </c>
      <c r="I8" s="58">
        <f t="shared" ref="I8:L9" si="1">1+C8</f>
        <v>1.0552035330261136</v>
      </c>
      <c r="J8" s="58">
        <f t="shared" si="1"/>
        <v>0.93484114162627896</v>
      </c>
      <c r="K8" s="58">
        <f t="shared" si="1"/>
        <v>1.2560027054447074</v>
      </c>
      <c r="L8" s="58">
        <f t="shared" si="1"/>
        <v>1.1787137921870847</v>
      </c>
    </row>
    <row r="9" spans="2:12" ht="24" customHeight="1" thickBot="1" x14ac:dyDescent="0.3">
      <c r="B9" s="45" t="s">
        <v>16</v>
      </c>
      <c r="C9" s="28">
        <f t="shared" ref="C9:E9" si="2">C6/D6-1</f>
        <v>1.0395728643216082</v>
      </c>
      <c r="D9" s="28">
        <f t="shared" si="2"/>
        <v>-0.4962025316455696</v>
      </c>
      <c r="E9" s="28">
        <f t="shared" si="2"/>
        <v>-4.3293975174084176E-2</v>
      </c>
      <c r="F9" s="28">
        <f>F6/G6-1</f>
        <v>0.33724696356275308</v>
      </c>
      <c r="G9" s="29" t="s">
        <v>17</v>
      </c>
      <c r="I9" s="58">
        <f t="shared" si="1"/>
        <v>2.0395728643216082</v>
      </c>
      <c r="J9" s="58">
        <f t="shared" si="1"/>
        <v>0.5037974683544304</v>
      </c>
      <c r="K9" s="58">
        <f t="shared" si="1"/>
        <v>0.95670602482591582</v>
      </c>
      <c r="L9" s="58">
        <f t="shared" si="1"/>
        <v>1.3372469635627531</v>
      </c>
    </row>
    <row r="10" spans="2:12" x14ac:dyDescent="0.25">
      <c r="I10" s="40"/>
    </row>
    <row r="11" spans="2:12" ht="15.75" thickBot="1" x14ac:dyDescent="0.3"/>
    <row r="12" spans="2:12" ht="22.5" customHeight="1" thickBot="1" x14ac:dyDescent="0.3">
      <c r="B12" s="18"/>
      <c r="C12" s="52" t="s">
        <v>22</v>
      </c>
      <c r="D12" s="52" t="s">
        <v>23</v>
      </c>
    </row>
    <row r="13" spans="2:12" ht="22.5" customHeight="1" x14ac:dyDescent="0.25">
      <c r="B13" s="53" t="s">
        <v>20</v>
      </c>
      <c r="C13" s="54">
        <f>AVERAGE(C8:F8)</f>
        <v>0.10619029307104616</v>
      </c>
      <c r="D13" s="55">
        <f>GEOMEAN(I8:L8)-1</f>
        <v>9.9305114369051761E-2</v>
      </c>
    </row>
    <row r="14" spans="2:12" ht="22.5" customHeight="1" thickBot="1" x14ac:dyDescent="0.3">
      <c r="B14" s="46" t="s">
        <v>21</v>
      </c>
      <c r="C14" s="56">
        <f>AVERAGE(C9:F9)</f>
        <v>0.20933083026617688</v>
      </c>
      <c r="D14" s="57">
        <f>GEOMEAN(I9:L9)-1</f>
        <v>7.0770342416156096E-2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Problem 1</vt:lpstr>
      <vt:lpstr>Problem 2</vt:lpstr>
      <vt:lpstr>Problem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 Hawley</cp:lastModifiedBy>
  <dcterms:created xsi:type="dcterms:W3CDTF">2012-05-14T01:04:44Z</dcterms:created>
  <dcterms:modified xsi:type="dcterms:W3CDTF">2013-07-21T19:24:08Z</dcterms:modified>
</cp:coreProperties>
</file>